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Titles" localSheetId="0">'ЗФ'!$12:$13</definedName>
    <definedName name="_xlnm.Print_Area" localSheetId="0">'ЗФ'!$A$1:$E$109</definedName>
    <definedName name="_xlnm.Print_Area" localSheetId="1">'СФ'!$A$1:$E$39</definedName>
  </definedNames>
  <calcPr fullCalcOnLoad="1"/>
</workbook>
</file>

<file path=xl/sharedStrings.xml><?xml version="1.0" encoding="utf-8"?>
<sst xmlns="http://schemas.openxmlformats.org/spreadsheetml/2006/main" count="150" uniqueCount="139">
  <si>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</si>
  <si>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</si>
  <si>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</si>
  <si>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</si>
  <si>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</si>
  <si>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</si>
  <si>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</si>
  <si>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</si>
  <si>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</si>
  <si>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</si>
  <si>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</si>
  <si>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</si>
  <si>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</si>
  <si>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</si>
  <si>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</si>
  <si>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</si>
  <si>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</si>
  <si>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</si>
  <si>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</si>
  <si>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</si>
  <si>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</si>
  <si>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</si>
  <si>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</si>
  <si>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</si>
  <si>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</si>
  <si>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</si>
  <si>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</si>
  <si>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</si>
  <si>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</si>
  <si>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</si>
  <si>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</si>
  <si>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</si>
  <si>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</si>
  <si>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</si>
  <si>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</si>
  <si>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</si>
  <si>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</si>
  <si>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</si>
  <si>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</si>
  <si>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</si>
  <si>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</si>
  <si>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</si>
  <si>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</si>
  <si>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</si>
  <si>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</si>
  <si>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</si>
  <si>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</si>
  <si>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</si>
  <si>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</si>
  <si>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</si>
  <si>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</si>
  <si>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</si>
  <si>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</si>
  <si>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</si>
  <si>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</si>
  <si>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</si>
  <si>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</si>
  <si>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</si>
  <si>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</si>
  <si>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</si>
  <si>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</si>
  <si>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</si>
  <si>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</si>
  <si>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</si>
  <si>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</si>
  <si>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</si>
  <si>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</si>
  <si>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</si>
  <si>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</si>
  <si>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</si>
  <si>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</si>
  <si>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</si>
  <si>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</si>
  <si>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</si>
  <si>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</si>
  <si>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</si>
  <si>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</si>
  <si>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</si>
  <si>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</si>
  <si>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</si>
  <si>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</si>
  <si>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</si>
  <si>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</si>
  <si>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</si>
  <si>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</si>
  <si>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</si>
  <si>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</si>
  <si>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</si>
  <si>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</si>
  <si>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</si>
  <si>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</si>
  <si>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</si>
  <si>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</si>
  <si>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</si>
  <si>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</si>
  <si>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</si>
  <si>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</si>
  <si>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</si>
  <si>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</si>
  <si>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</si>
  <si>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</si>
  <si>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</si>
  <si>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</si>
  <si>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</si>
  <si>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</si>
  <si>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</si>
  <si>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</si>
  <si>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</si>
  <si>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</si>
  <si>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</si>
  <si>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</si>
  <si>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</si>
  <si>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Затверджено на 2021 рік з урахуванням змін </t>
  </si>
  <si>
    <t>У відсотках до показників, затверджених на 2021 рік з урахуванням змін</t>
  </si>
  <si>
    <t>Найменування доходів</t>
  </si>
  <si>
    <t>ЗАТВЕРДЖЕНО</t>
  </si>
  <si>
    <t>VIIІ скликання</t>
  </si>
  <si>
    <t>Секретар міської ради</t>
  </si>
  <si>
    <t>Іван РОМАНЮК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</si>
  <si>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</si>
  <si>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</si>
  <si>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</si>
  <si>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Виконано за січень - червень 2021 року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</si>
  <si>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</si>
  <si>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</si>
  <si>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</si>
  <si>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</si>
  <si>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</si>
  <si>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</si>
  <si>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про виконання загального фонду бюджету Нетішинської міської територіальної громади </t>
  </si>
  <si>
    <t>за січень - вересень 2021 року</t>
  </si>
  <si>
    <t>Транспортний податок з фізичних осіб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</si>
  <si>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</si>
  <si>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</si>
  <si>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</si>
  <si>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</si>
  <si>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Виконано за січень - вересень 2021 року</t>
  </si>
  <si>
    <t>Рішення шістнадцятої сесії</t>
  </si>
  <si>
    <t>19.11.2021 № 16/1039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</si>
</sst>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0" applyFont="1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18" fillId="0" borderId="0" xfId="0" applyFont="1" applyAlignment="1">
      <alignment horizontal="justify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SheetLayoutView="100" zoomScalePageLayoutView="0" workbookViewId="0" topLeftCell="A100">
      <selection activeCell="B4" sqref="B4"/>
    </sheetView>
  </sheetViews>
  <sheetFormatPr defaultColWidth="9.003906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99" t="s">
        <v>111</v>
      </c>
      <c r="D1" s="99"/>
      <c r="E1" s="45"/>
      <c r="F1" s="45"/>
    </row>
    <row r="2" spans="2:6" ht="16.5">
      <c r="B2" s="44"/>
      <c r="C2" s="58" t="s">
        <v>115</v>
      </c>
      <c r="D2" s="58"/>
      <c r="E2" s="58"/>
      <c r="F2" s="58"/>
    </row>
    <row r="3" spans="2:6" ht="15.75" customHeight="1">
      <c r="B3" s="44"/>
      <c r="C3" s="58" t="s">
        <v>137</v>
      </c>
      <c r="D3" s="58"/>
      <c r="E3" s="58"/>
      <c r="F3" s="58"/>
    </row>
    <row r="4" spans="2:6" ht="15.75" customHeight="1">
      <c r="B4" s="44"/>
      <c r="C4" s="99" t="s">
        <v>110</v>
      </c>
      <c r="D4" s="99"/>
      <c r="E4" s="99"/>
      <c r="F4" s="99"/>
    </row>
    <row r="5" spans="2:6" ht="15.75" customHeight="1">
      <c r="B5" s="44"/>
      <c r="C5" s="94" t="s">
        <v>116</v>
      </c>
      <c r="D5" s="94"/>
      <c r="E5" s="94"/>
      <c r="F5" s="94"/>
    </row>
    <row r="6" spans="2:6" ht="18.75" customHeight="1">
      <c r="B6" s="44"/>
      <c r="C6" s="58" t="s">
        <v>138</v>
      </c>
      <c r="D6" s="58"/>
      <c r="E6" s="58"/>
      <c r="F6" s="58"/>
    </row>
    <row r="7" spans="1:5" ht="16.5">
      <c r="A7" s="101" t="s">
        <v>33</v>
      </c>
      <c r="B7" s="102"/>
      <c r="C7" s="102"/>
      <c r="D7" s="102"/>
      <c r="E7" s="102"/>
    </row>
    <row r="8" spans="1:5" ht="16.5">
      <c r="A8" s="101" t="s">
        <v>129</v>
      </c>
      <c r="B8" s="102"/>
      <c r="C8" s="102"/>
      <c r="D8" s="102"/>
      <c r="E8" s="102"/>
    </row>
    <row r="9" spans="1:5" ht="16.5">
      <c r="A9" s="101" t="s">
        <v>130</v>
      </c>
      <c r="B9" s="103"/>
      <c r="C9" s="103"/>
      <c r="D9" s="103"/>
      <c r="E9" s="103"/>
    </row>
    <row r="10" spans="1:5" ht="16.5">
      <c r="A10" s="92"/>
      <c r="B10" s="35"/>
      <c r="C10" s="35"/>
      <c r="D10" s="35"/>
      <c r="E10" s="35"/>
    </row>
    <row r="11" spans="1:5" ht="18" customHeight="1">
      <c r="A11" s="104" t="s">
        <v>120</v>
      </c>
      <c r="B11" s="104"/>
      <c r="C11" s="105"/>
      <c r="D11" s="105"/>
      <c r="E11" s="50" t="s">
        <v>34</v>
      </c>
    </row>
    <row r="12" spans="1:5" ht="12.75" customHeight="1">
      <c r="A12" s="98" t="s">
        <v>31</v>
      </c>
      <c r="B12" s="98" t="s">
        <v>114</v>
      </c>
      <c r="C12" s="100" t="s">
        <v>112</v>
      </c>
      <c r="D12" s="100" t="s">
        <v>122</v>
      </c>
      <c r="E12" s="100" t="s">
        <v>113</v>
      </c>
    </row>
    <row r="13" spans="1:5" ht="82.5" customHeight="1">
      <c r="A13" s="98"/>
      <c r="B13" s="98"/>
      <c r="C13" s="100"/>
      <c r="D13" s="100"/>
      <c r="E13" s="100"/>
    </row>
    <row r="14" spans="1:5" ht="12.75">
      <c r="A14" s="9">
        <v>10000000</v>
      </c>
      <c r="B14" s="10" t="s">
        <v>64</v>
      </c>
      <c r="C14" s="17">
        <f>C15+C23+C30+C36</f>
        <v>407111045</v>
      </c>
      <c r="D14" s="17">
        <f>D15+D23+D30+D36</f>
        <v>311573762.95000005</v>
      </c>
      <c r="E14" s="19">
        <f aca="true" t="shared" si="0" ref="E14:E45">+D14/C14*100</f>
        <v>76.53286904805053</v>
      </c>
    </row>
    <row r="15" spans="1:5" ht="25.5">
      <c r="A15" s="11">
        <v>11000000</v>
      </c>
      <c r="B15" s="10" t="s">
        <v>62</v>
      </c>
      <c r="C15" s="17">
        <f>C16+C21</f>
        <v>340413395</v>
      </c>
      <c r="D15" s="17">
        <f>D16+D21</f>
        <v>260898078.43</v>
      </c>
      <c r="E15" s="19">
        <f t="shared" si="0"/>
        <v>76.64154297747302</v>
      </c>
    </row>
    <row r="16" spans="1:5" ht="12.75">
      <c r="A16" s="52">
        <v>110100000</v>
      </c>
      <c r="B16" s="10" t="s">
        <v>63</v>
      </c>
      <c r="C16" s="17">
        <f>SUM(C17:C20)</f>
        <v>340142895</v>
      </c>
      <c r="D16" s="17">
        <f>SUM(D17:D20)</f>
        <v>260694121.03</v>
      </c>
      <c r="E16" s="19">
        <f t="shared" si="0"/>
        <v>76.64253020190235</v>
      </c>
    </row>
    <row r="17" spans="1:5" ht="25.5">
      <c r="A17" s="12">
        <v>11010100</v>
      </c>
      <c r="B17" s="34" t="s">
        <v>32</v>
      </c>
      <c r="C17" s="18">
        <v>321102795</v>
      </c>
      <c r="D17" s="18">
        <v>249445660</v>
      </c>
      <c r="E17" s="20">
        <f t="shared" si="0"/>
        <v>77.68405130201373</v>
      </c>
    </row>
    <row r="18" spans="1:5" ht="51">
      <c r="A18" s="12">
        <v>11010200</v>
      </c>
      <c r="B18" s="34" t="s">
        <v>1</v>
      </c>
      <c r="C18" s="18">
        <v>15846100</v>
      </c>
      <c r="D18" s="18">
        <v>8978914.01</v>
      </c>
      <c r="E18" s="20">
        <f t="shared" si="0"/>
        <v>56.6632421226674</v>
      </c>
    </row>
    <row r="19" spans="1:5" ht="25.5">
      <c r="A19" s="12">
        <v>11010400</v>
      </c>
      <c r="B19" s="34" t="s">
        <v>2</v>
      </c>
      <c r="C19" s="18">
        <v>1913200</v>
      </c>
      <c r="D19" s="18">
        <v>1148541.59</v>
      </c>
      <c r="E19" s="20">
        <f t="shared" si="0"/>
        <v>60.032489546309854</v>
      </c>
    </row>
    <row r="20" spans="1:5" ht="25.5">
      <c r="A20" s="12">
        <v>11010500</v>
      </c>
      <c r="B20" s="13" t="s">
        <v>3</v>
      </c>
      <c r="C20" s="18">
        <v>1280800</v>
      </c>
      <c r="D20" s="18">
        <v>1121005.43</v>
      </c>
      <c r="E20" s="20">
        <f t="shared" si="0"/>
        <v>87.52384681449094</v>
      </c>
    </row>
    <row r="21" spans="1:5" ht="12.75">
      <c r="A21" s="11">
        <v>11020000</v>
      </c>
      <c r="B21" s="10" t="s">
        <v>4</v>
      </c>
      <c r="C21" s="17">
        <f>C22</f>
        <v>270500</v>
      </c>
      <c r="D21" s="17">
        <f>D22</f>
        <v>203957.4</v>
      </c>
      <c r="E21" s="19">
        <f t="shared" si="0"/>
        <v>75.40014787430684</v>
      </c>
    </row>
    <row r="22" spans="1:5" ht="25.5">
      <c r="A22" s="12">
        <v>11020200</v>
      </c>
      <c r="B22" s="13" t="s">
        <v>41</v>
      </c>
      <c r="C22" s="18">
        <v>270500</v>
      </c>
      <c r="D22" s="18">
        <v>203957.4</v>
      </c>
      <c r="E22" s="20">
        <f t="shared" si="0"/>
        <v>75.40014787430684</v>
      </c>
    </row>
    <row r="23" spans="1:5" ht="12.75">
      <c r="A23" s="11">
        <v>13000000</v>
      </c>
      <c r="B23" s="10" t="s">
        <v>5</v>
      </c>
      <c r="C23" s="17">
        <f>C24+C27+C29</f>
        <v>1255700</v>
      </c>
      <c r="D23" s="17">
        <f>D24+D27+D29</f>
        <v>1111819.77</v>
      </c>
      <c r="E23" s="19">
        <f t="shared" si="0"/>
        <v>88.541830851318</v>
      </c>
    </row>
    <row r="24" spans="1:5" ht="12.75">
      <c r="A24" s="11">
        <v>13010000</v>
      </c>
      <c r="B24" s="10" t="s">
        <v>6</v>
      </c>
      <c r="C24" s="17">
        <f>C26+C25</f>
        <v>243700</v>
      </c>
      <c r="D24" s="17">
        <f>D26+D25</f>
        <v>210027.4</v>
      </c>
      <c r="E24" s="19">
        <f t="shared" si="0"/>
        <v>86.18276569552728</v>
      </c>
    </row>
    <row r="25" spans="1:5" ht="25.5">
      <c r="A25" s="12">
        <v>13010100</v>
      </c>
      <c r="B25" s="29" t="s">
        <v>83</v>
      </c>
      <c r="C25" s="18">
        <v>27400</v>
      </c>
      <c r="D25" s="18">
        <v>27785.68</v>
      </c>
      <c r="E25" s="20">
        <f t="shared" si="0"/>
        <v>101.4075912408759</v>
      </c>
    </row>
    <row r="26" spans="1:5" ht="38.25">
      <c r="A26" s="12">
        <v>13010200</v>
      </c>
      <c r="B26" s="13" t="s">
        <v>42</v>
      </c>
      <c r="C26" s="18">
        <v>216300</v>
      </c>
      <c r="D26" s="18">
        <v>182241.72</v>
      </c>
      <c r="E26" s="20">
        <f t="shared" si="0"/>
        <v>84.25414701803051</v>
      </c>
    </row>
    <row r="27" spans="1:5" ht="12.75" customHeight="1">
      <c r="A27" s="11">
        <v>13030000</v>
      </c>
      <c r="B27" s="80" t="s">
        <v>99</v>
      </c>
      <c r="C27" s="82">
        <f>+C28</f>
        <v>217500</v>
      </c>
      <c r="D27" s="82">
        <f>+D28</f>
        <v>173285.44</v>
      </c>
      <c r="E27" s="88">
        <f t="shared" si="0"/>
        <v>79.67146666666667</v>
      </c>
    </row>
    <row r="28" spans="1:5" ht="25.5">
      <c r="A28" s="12">
        <v>13030100</v>
      </c>
      <c r="B28" s="83" t="s">
        <v>100</v>
      </c>
      <c r="C28" s="32">
        <v>217500</v>
      </c>
      <c r="D28" s="32">
        <v>173285.44</v>
      </c>
      <c r="E28" s="31">
        <f t="shared" si="0"/>
        <v>79.67146666666667</v>
      </c>
    </row>
    <row r="29" spans="1:5" ht="25.5">
      <c r="A29" s="11">
        <v>13040100</v>
      </c>
      <c r="B29" s="84" t="s">
        <v>101</v>
      </c>
      <c r="C29" s="33">
        <v>794500</v>
      </c>
      <c r="D29" s="33">
        <v>728506.93</v>
      </c>
      <c r="E29" s="30">
        <f t="shared" si="0"/>
        <v>91.69376085588421</v>
      </c>
    </row>
    <row r="30" spans="1:5" ht="12.75">
      <c r="A30" s="11">
        <v>14000000</v>
      </c>
      <c r="B30" s="10" t="s">
        <v>7</v>
      </c>
      <c r="C30" s="17">
        <f>C35+C31+C33</f>
        <v>11653100</v>
      </c>
      <c r="D30" s="17">
        <f>D35+D31+D33</f>
        <v>7818646.44</v>
      </c>
      <c r="E30" s="19">
        <f t="shared" si="0"/>
        <v>67.09499137568544</v>
      </c>
    </row>
    <row r="31" spans="1:5" ht="25.5">
      <c r="A31" s="11">
        <v>14020000</v>
      </c>
      <c r="B31" s="21" t="s">
        <v>67</v>
      </c>
      <c r="C31" s="17">
        <f>C32</f>
        <v>1170000</v>
      </c>
      <c r="D31" s="17">
        <f>D32</f>
        <v>611761.74</v>
      </c>
      <c r="E31" s="19">
        <f t="shared" si="0"/>
        <v>52.287328205128205</v>
      </c>
    </row>
    <row r="32" spans="1:5" ht="12.75">
      <c r="A32" s="12">
        <v>14021900</v>
      </c>
      <c r="B32" s="13" t="s">
        <v>66</v>
      </c>
      <c r="C32" s="18">
        <v>1170000</v>
      </c>
      <c r="D32" s="18">
        <v>611761.74</v>
      </c>
      <c r="E32" s="20">
        <f t="shared" si="0"/>
        <v>52.287328205128205</v>
      </c>
    </row>
    <row r="33" spans="1:5" ht="25.5">
      <c r="A33" s="11">
        <v>14030000</v>
      </c>
      <c r="B33" s="21" t="s">
        <v>68</v>
      </c>
      <c r="C33" s="17">
        <f>C34</f>
        <v>4200000</v>
      </c>
      <c r="D33" s="17">
        <f>D34</f>
        <v>2077658.62</v>
      </c>
      <c r="E33" s="19">
        <f t="shared" si="0"/>
        <v>49.46806238095238</v>
      </c>
    </row>
    <row r="34" spans="1:5" ht="12.75">
      <c r="A34" s="12">
        <v>14031900</v>
      </c>
      <c r="B34" s="13" t="s">
        <v>66</v>
      </c>
      <c r="C34" s="18">
        <v>4200000</v>
      </c>
      <c r="D34" s="18">
        <v>2077658.62</v>
      </c>
      <c r="E34" s="20">
        <f t="shared" si="0"/>
        <v>49.46806238095238</v>
      </c>
    </row>
    <row r="35" spans="1:5" ht="25.5">
      <c r="A35" s="11">
        <v>14040000</v>
      </c>
      <c r="B35" s="10" t="s">
        <v>40</v>
      </c>
      <c r="C35" s="17">
        <v>6283100</v>
      </c>
      <c r="D35" s="17">
        <v>5129226.08</v>
      </c>
      <c r="E35" s="19">
        <f t="shared" si="0"/>
        <v>81.63527685378237</v>
      </c>
    </row>
    <row r="36" spans="1:5" ht="25.5">
      <c r="A36" s="11">
        <v>18000000</v>
      </c>
      <c r="B36" s="89" t="s">
        <v>105</v>
      </c>
      <c r="C36" s="33">
        <f>C37+C48+C51</f>
        <v>53788850</v>
      </c>
      <c r="D36" s="17">
        <f>D37+D48+D51</f>
        <v>41745218.31</v>
      </c>
      <c r="E36" s="19">
        <f t="shared" si="0"/>
        <v>77.60942706527469</v>
      </c>
    </row>
    <row r="37" spans="1:5" ht="12.75">
      <c r="A37" s="11">
        <v>18010000</v>
      </c>
      <c r="B37" s="90" t="s">
        <v>8</v>
      </c>
      <c r="C37" s="33">
        <f>SUM(C38:C47)</f>
        <v>30470150</v>
      </c>
      <c r="D37" s="17">
        <f>SUM(D38:D47)</f>
        <v>22636693.290000003</v>
      </c>
      <c r="E37" s="19">
        <f t="shared" si="0"/>
        <v>74.2913746404268</v>
      </c>
    </row>
    <row r="38" spans="1:5" ht="25.5">
      <c r="A38" s="12">
        <v>18010100</v>
      </c>
      <c r="B38" s="13" t="s">
        <v>50</v>
      </c>
      <c r="C38" s="18">
        <v>20700</v>
      </c>
      <c r="D38" s="18">
        <v>14678.52</v>
      </c>
      <c r="E38" s="20">
        <f t="shared" si="0"/>
        <v>70.91072463768117</v>
      </c>
    </row>
    <row r="39" spans="1:5" ht="25.5">
      <c r="A39" s="12">
        <v>18010200</v>
      </c>
      <c r="B39" s="13" t="s">
        <v>43</v>
      </c>
      <c r="C39" s="18">
        <v>265700</v>
      </c>
      <c r="D39" s="18">
        <v>200484.1</v>
      </c>
      <c r="E39" s="20">
        <f t="shared" si="0"/>
        <v>75.45506210011291</v>
      </c>
    </row>
    <row r="40" spans="1:5" ht="25.5">
      <c r="A40" s="12">
        <v>18010300</v>
      </c>
      <c r="B40" s="14" t="s">
        <v>69</v>
      </c>
      <c r="C40" s="18">
        <v>395300</v>
      </c>
      <c r="D40" s="18">
        <v>499397.82</v>
      </c>
      <c r="E40" s="20">
        <f t="shared" si="0"/>
        <v>126.33387806729066</v>
      </c>
    </row>
    <row r="41" spans="1:5" ht="25.5" customHeight="1">
      <c r="A41" s="12">
        <v>18010400</v>
      </c>
      <c r="B41" s="13" t="s">
        <v>44</v>
      </c>
      <c r="C41" s="18">
        <v>1568900</v>
      </c>
      <c r="D41" s="18">
        <v>1109461.31</v>
      </c>
      <c r="E41" s="20">
        <f t="shared" si="0"/>
        <v>70.71587162980433</v>
      </c>
    </row>
    <row r="42" spans="1:5" ht="12.75">
      <c r="A42" s="12">
        <v>18010500</v>
      </c>
      <c r="B42" s="13" t="s">
        <v>9</v>
      </c>
      <c r="C42" s="18">
        <v>20000000</v>
      </c>
      <c r="D42" s="18">
        <v>15368096.67</v>
      </c>
      <c r="E42" s="20">
        <f t="shared" si="0"/>
        <v>76.84048335</v>
      </c>
    </row>
    <row r="43" spans="1:5" ht="12.75">
      <c r="A43" s="12">
        <v>18010600</v>
      </c>
      <c r="B43" s="13" t="s">
        <v>10</v>
      </c>
      <c r="C43" s="18">
        <v>6439000</v>
      </c>
      <c r="D43" s="18">
        <v>3995354.78</v>
      </c>
      <c r="E43" s="20">
        <f t="shared" si="0"/>
        <v>62.04930548221773</v>
      </c>
    </row>
    <row r="44" spans="1:5" ht="12.75">
      <c r="A44" s="12">
        <v>18010700</v>
      </c>
      <c r="B44" s="13" t="s">
        <v>11</v>
      </c>
      <c r="C44" s="18">
        <v>290000</v>
      </c>
      <c r="D44" s="18">
        <v>246772.44</v>
      </c>
      <c r="E44" s="20">
        <f t="shared" si="0"/>
        <v>85.09394482758621</v>
      </c>
    </row>
    <row r="45" spans="1:5" ht="12.75">
      <c r="A45" s="12">
        <v>18010900</v>
      </c>
      <c r="B45" s="13" t="s">
        <v>12</v>
      </c>
      <c r="C45" s="18">
        <v>1484300</v>
      </c>
      <c r="D45" s="18">
        <v>1181614.32</v>
      </c>
      <c r="E45" s="20">
        <f t="shared" si="0"/>
        <v>79.60751330593546</v>
      </c>
    </row>
    <row r="46" spans="1:5" ht="12.75">
      <c r="A46" s="12">
        <v>18011000</v>
      </c>
      <c r="B46" s="13" t="s">
        <v>131</v>
      </c>
      <c r="C46" s="18"/>
      <c r="D46" s="18">
        <v>14583.33</v>
      </c>
      <c r="E46" s="20">
        <v>0</v>
      </c>
    </row>
    <row r="47" spans="1:5" ht="12.75">
      <c r="A47" s="12">
        <v>18011100</v>
      </c>
      <c r="B47" s="13" t="s">
        <v>84</v>
      </c>
      <c r="C47" s="18">
        <v>6250</v>
      </c>
      <c r="D47" s="18">
        <v>6250</v>
      </c>
      <c r="E47" s="20">
        <v>0</v>
      </c>
    </row>
    <row r="48" spans="1:5" ht="12.75">
      <c r="A48" s="11">
        <v>18030000</v>
      </c>
      <c r="B48" s="10" t="s">
        <v>13</v>
      </c>
      <c r="C48" s="17">
        <f>C49+C50</f>
        <v>103500</v>
      </c>
      <c r="D48" s="17">
        <f>D49+D50</f>
        <v>101595.7</v>
      </c>
      <c r="E48" s="19">
        <f aca="true" t="shared" si="1" ref="E48:E58">+D48/C48*100</f>
        <v>98.16009661835749</v>
      </c>
    </row>
    <row r="49" spans="1:5" ht="12.75">
      <c r="A49" s="12">
        <v>18030100</v>
      </c>
      <c r="B49" s="13" t="s">
        <v>14</v>
      </c>
      <c r="C49" s="18">
        <v>11400</v>
      </c>
      <c r="D49" s="18">
        <v>11961.92</v>
      </c>
      <c r="E49" s="20">
        <f t="shared" si="1"/>
        <v>104.92912280701754</v>
      </c>
    </row>
    <row r="50" spans="1:5" ht="12.75">
      <c r="A50" s="12">
        <v>18030200</v>
      </c>
      <c r="B50" s="13" t="s">
        <v>15</v>
      </c>
      <c r="C50" s="18">
        <v>92100</v>
      </c>
      <c r="D50" s="18">
        <v>89633.78</v>
      </c>
      <c r="E50" s="20">
        <f t="shared" si="1"/>
        <v>97.32223669923995</v>
      </c>
    </row>
    <row r="51" spans="1:5" ht="12.75">
      <c r="A51" s="11">
        <v>18050000</v>
      </c>
      <c r="B51" s="10" t="s">
        <v>16</v>
      </c>
      <c r="C51" s="17">
        <f>SUM(C52:C54)</f>
        <v>23215200</v>
      </c>
      <c r="D51" s="17">
        <f>SUM(D52:D54)</f>
        <v>19006929.32</v>
      </c>
      <c r="E51" s="19">
        <f t="shared" si="1"/>
        <v>81.87277869671594</v>
      </c>
    </row>
    <row r="52" spans="1:5" ht="12.75">
      <c r="A52" s="12">
        <v>18050300</v>
      </c>
      <c r="B52" s="13" t="s">
        <v>17</v>
      </c>
      <c r="C52" s="18">
        <v>2683700</v>
      </c>
      <c r="D52" s="18">
        <v>1939340.18</v>
      </c>
      <c r="E52" s="20">
        <f t="shared" si="1"/>
        <v>72.26367254164026</v>
      </c>
    </row>
    <row r="53" spans="1:5" ht="12.75">
      <c r="A53" s="12">
        <v>18050400</v>
      </c>
      <c r="B53" s="13" t="s">
        <v>18</v>
      </c>
      <c r="C53" s="18">
        <v>20308400</v>
      </c>
      <c r="D53" s="18">
        <v>16913489.93</v>
      </c>
      <c r="E53" s="20">
        <f t="shared" si="1"/>
        <v>83.28322236119044</v>
      </c>
    </row>
    <row r="54" spans="1:5" ht="38.25">
      <c r="A54" s="12">
        <v>18050500</v>
      </c>
      <c r="B54" s="13" t="s">
        <v>19</v>
      </c>
      <c r="C54" s="18">
        <v>223100</v>
      </c>
      <c r="D54" s="18">
        <v>154099.21</v>
      </c>
      <c r="E54" s="20">
        <f t="shared" si="1"/>
        <v>69.07181084715374</v>
      </c>
    </row>
    <row r="55" spans="1:5" ht="12.75">
      <c r="A55" s="11">
        <v>20000000</v>
      </c>
      <c r="B55" s="10" t="s">
        <v>21</v>
      </c>
      <c r="C55" s="17">
        <f>C56+C65+C78</f>
        <v>3479655</v>
      </c>
      <c r="D55" s="17">
        <f>D56+D65+D78</f>
        <v>2974768.07</v>
      </c>
      <c r="E55" s="19">
        <f t="shared" si="1"/>
        <v>85.49031642504788</v>
      </c>
    </row>
    <row r="56" spans="1:5" ht="12.75">
      <c r="A56" s="11">
        <v>21000000</v>
      </c>
      <c r="B56" s="10" t="s">
        <v>45</v>
      </c>
      <c r="C56" s="17">
        <f>C57+C60+C59</f>
        <v>1062030</v>
      </c>
      <c r="D56" s="17">
        <f>D57+D60+D59</f>
        <v>874178.6799999999</v>
      </c>
      <c r="E56" s="19">
        <f t="shared" si="1"/>
        <v>82.3120514486408</v>
      </c>
    </row>
    <row r="57" spans="1:5" ht="63.75">
      <c r="A57" s="11">
        <v>21010000</v>
      </c>
      <c r="B57" s="10" t="s">
        <v>81</v>
      </c>
      <c r="C57" s="17">
        <f>C58</f>
        <v>222700</v>
      </c>
      <c r="D57" s="17">
        <f>D58</f>
        <v>211038</v>
      </c>
      <c r="E57" s="19">
        <f t="shared" si="1"/>
        <v>94.76335877862596</v>
      </c>
    </row>
    <row r="58" spans="1:5" ht="27" customHeight="1">
      <c r="A58" s="12">
        <v>21010300</v>
      </c>
      <c r="B58" s="13" t="s">
        <v>46</v>
      </c>
      <c r="C58" s="18">
        <v>222700</v>
      </c>
      <c r="D58" s="18">
        <v>211038</v>
      </c>
      <c r="E58" s="20">
        <f t="shared" si="1"/>
        <v>94.76335877862596</v>
      </c>
    </row>
    <row r="59" spans="1:5" ht="12.75">
      <c r="A59" s="11">
        <v>21050000</v>
      </c>
      <c r="B59" s="10" t="s">
        <v>91</v>
      </c>
      <c r="C59" s="17">
        <v>700000</v>
      </c>
      <c r="D59" s="17">
        <v>513000</v>
      </c>
      <c r="E59" s="19">
        <v>0</v>
      </c>
    </row>
    <row r="60" spans="1:5" ht="12.75">
      <c r="A60" s="11">
        <v>21080000</v>
      </c>
      <c r="B60" s="10" t="s">
        <v>52</v>
      </c>
      <c r="C60" s="17">
        <f>C62+C63+C61+C64</f>
        <v>139330</v>
      </c>
      <c r="D60" s="17">
        <f>D62+D63+D61+D64</f>
        <v>150140.68</v>
      </c>
      <c r="E60" s="19">
        <f>+D60/C60*100</f>
        <v>107.75904686714992</v>
      </c>
    </row>
    <row r="61" spans="1:5" ht="51">
      <c r="A61" s="12">
        <v>21080900</v>
      </c>
      <c r="B61" s="83" t="s">
        <v>102</v>
      </c>
      <c r="C61" s="32">
        <v>11930</v>
      </c>
      <c r="D61" s="32">
        <v>11930</v>
      </c>
      <c r="E61" s="20">
        <v>0</v>
      </c>
    </row>
    <row r="62" spans="1:5" ht="12.75">
      <c r="A62" s="85">
        <v>21081100</v>
      </c>
      <c r="B62" s="13" t="s">
        <v>47</v>
      </c>
      <c r="C62" s="18">
        <v>87600</v>
      </c>
      <c r="D62" s="18">
        <v>76210.68</v>
      </c>
      <c r="E62" s="20">
        <f>+D62/C62*100</f>
        <v>86.99849315068492</v>
      </c>
    </row>
    <row r="63" spans="1:5" ht="30.75" customHeight="1">
      <c r="A63" s="12">
        <v>21081500</v>
      </c>
      <c r="B63" s="15" t="s">
        <v>70</v>
      </c>
      <c r="C63" s="18">
        <v>33800</v>
      </c>
      <c r="D63" s="18">
        <v>33800</v>
      </c>
      <c r="E63" s="20">
        <v>0</v>
      </c>
    </row>
    <row r="64" spans="1:5" ht="54" customHeight="1">
      <c r="A64" s="12">
        <v>21082400</v>
      </c>
      <c r="B64" s="95" t="s">
        <v>123</v>
      </c>
      <c r="C64" s="18">
        <v>6000</v>
      </c>
      <c r="D64" s="18">
        <v>28200</v>
      </c>
      <c r="E64" s="20">
        <v>0</v>
      </c>
    </row>
    <row r="65" spans="1:5" ht="25.5">
      <c r="A65" s="11">
        <v>22000000</v>
      </c>
      <c r="B65" s="10" t="s">
        <v>48</v>
      </c>
      <c r="C65" s="17">
        <f>C66+C72+C74</f>
        <v>2228066</v>
      </c>
      <c r="D65" s="17">
        <f>D66+D72+D74</f>
        <v>1839273.33</v>
      </c>
      <c r="E65" s="19">
        <f aca="true" t="shared" si="2" ref="E65:E75">+D65/C65*100</f>
        <v>82.55021754292736</v>
      </c>
    </row>
    <row r="66" spans="1:5" ht="12.75">
      <c r="A66" s="11">
        <v>22010000</v>
      </c>
      <c r="B66" s="10" t="s">
        <v>22</v>
      </c>
      <c r="C66" s="17">
        <f>SUM(C67:C71)</f>
        <v>1122166</v>
      </c>
      <c r="D66" s="17">
        <f>SUM(D67:D71)</f>
        <v>981184.65</v>
      </c>
      <c r="E66" s="19">
        <f t="shared" si="2"/>
        <v>87.43667603545286</v>
      </c>
    </row>
    <row r="67" spans="1:5" ht="51">
      <c r="A67" s="12">
        <v>22010200</v>
      </c>
      <c r="B67" s="29" t="s">
        <v>124</v>
      </c>
      <c r="C67" s="18">
        <v>10442</v>
      </c>
      <c r="D67" s="18">
        <v>10442</v>
      </c>
      <c r="E67" s="20">
        <v>0</v>
      </c>
    </row>
    <row r="68" spans="1:5" ht="25.5">
      <c r="A68" s="16">
        <v>22010300</v>
      </c>
      <c r="B68" s="15" t="s">
        <v>82</v>
      </c>
      <c r="C68" s="18">
        <v>49200</v>
      </c>
      <c r="D68" s="18">
        <v>32310</v>
      </c>
      <c r="E68" s="20">
        <f t="shared" si="2"/>
        <v>65.67073170731707</v>
      </c>
    </row>
    <row r="69" spans="1:5" ht="12.75">
      <c r="A69" s="12">
        <v>22012500</v>
      </c>
      <c r="B69" s="13" t="s">
        <v>23</v>
      </c>
      <c r="C69" s="18">
        <v>873000</v>
      </c>
      <c r="D69" s="18">
        <v>775718.65</v>
      </c>
      <c r="E69" s="20">
        <f t="shared" si="2"/>
        <v>88.85666093928981</v>
      </c>
    </row>
    <row r="70" spans="1:5" ht="25.5">
      <c r="A70" s="16">
        <v>22012600</v>
      </c>
      <c r="B70" s="15" t="s">
        <v>65</v>
      </c>
      <c r="C70" s="18">
        <v>188600</v>
      </c>
      <c r="D70" s="18">
        <v>157250</v>
      </c>
      <c r="E70" s="20">
        <f t="shared" si="2"/>
        <v>83.37751855779428</v>
      </c>
    </row>
    <row r="71" spans="1:5" ht="51">
      <c r="A71" s="16">
        <v>22012900</v>
      </c>
      <c r="B71" s="29" t="s">
        <v>125</v>
      </c>
      <c r="C71" s="18">
        <v>924</v>
      </c>
      <c r="D71" s="18">
        <v>5464</v>
      </c>
      <c r="E71" s="20">
        <v>0</v>
      </c>
    </row>
    <row r="72" spans="1:5" ht="25.5">
      <c r="A72" s="11">
        <v>22080000</v>
      </c>
      <c r="B72" s="10" t="s">
        <v>53</v>
      </c>
      <c r="C72" s="17">
        <f>C73</f>
        <v>883700</v>
      </c>
      <c r="D72" s="17">
        <f>D73</f>
        <v>666683.36</v>
      </c>
      <c r="E72" s="19">
        <f t="shared" si="2"/>
        <v>75.4422722643431</v>
      </c>
    </row>
    <row r="73" spans="1:5" ht="25.5">
      <c r="A73" s="12">
        <v>22080400</v>
      </c>
      <c r="B73" s="13" t="s">
        <v>54</v>
      </c>
      <c r="C73" s="18">
        <v>883700</v>
      </c>
      <c r="D73" s="18">
        <v>666683.36</v>
      </c>
      <c r="E73" s="20">
        <f t="shared" si="2"/>
        <v>75.4422722643431</v>
      </c>
    </row>
    <row r="74" spans="1:5" ht="12.75">
      <c r="A74" s="11">
        <v>22090000</v>
      </c>
      <c r="B74" s="10" t="s">
        <v>24</v>
      </c>
      <c r="C74" s="17">
        <f>C75+C77+C76</f>
        <v>222200</v>
      </c>
      <c r="D74" s="17">
        <f>D75+D77+D76</f>
        <v>191405.32</v>
      </c>
      <c r="E74" s="19">
        <f t="shared" si="2"/>
        <v>86.14100810081008</v>
      </c>
    </row>
    <row r="75" spans="1:5" ht="38.25">
      <c r="A75" s="12">
        <v>22090100</v>
      </c>
      <c r="B75" s="13" t="s">
        <v>25</v>
      </c>
      <c r="C75" s="18">
        <v>217000</v>
      </c>
      <c r="D75" s="18">
        <v>187559.32</v>
      </c>
      <c r="E75" s="20">
        <f t="shared" si="2"/>
        <v>86.432866359447</v>
      </c>
    </row>
    <row r="76" spans="1:5" ht="12.75">
      <c r="A76" s="12">
        <v>22090200</v>
      </c>
      <c r="B76" s="86" t="s">
        <v>103</v>
      </c>
      <c r="C76" s="18"/>
      <c r="D76" s="18">
        <v>4</v>
      </c>
      <c r="E76" s="20">
        <v>0</v>
      </c>
    </row>
    <row r="77" spans="1:5" ht="25.5">
      <c r="A77" s="12">
        <v>22090400</v>
      </c>
      <c r="B77" s="87" t="s">
        <v>49</v>
      </c>
      <c r="C77" s="18">
        <v>5200</v>
      </c>
      <c r="D77" s="18">
        <v>3842</v>
      </c>
      <c r="E77" s="20">
        <f>+D77/C77*100</f>
        <v>73.88461538461539</v>
      </c>
    </row>
    <row r="78" spans="1:5" ht="12.75">
      <c r="A78" s="11">
        <v>24000000</v>
      </c>
      <c r="B78" s="10" t="s">
        <v>55</v>
      </c>
      <c r="C78" s="17">
        <f>C79</f>
        <v>189559</v>
      </c>
      <c r="D78" s="17">
        <f>D79</f>
        <v>261316.06</v>
      </c>
      <c r="E78" s="19">
        <f>+D78/C78*100</f>
        <v>137.85473652002807</v>
      </c>
    </row>
    <row r="79" spans="1:5" ht="12.75">
      <c r="A79" s="11">
        <v>24060000</v>
      </c>
      <c r="B79" s="10" t="s">
        <v>56</v>
      </c>
      <c r="C79" s="17">
        <f>C80+C81</f>
        <v>189559</v>
      </c>
      <c r="D79" s="17">
        <f>D80+D81</f>
        <v>261316.06</v>
      </c>
      <c r="E79" s="19">
        <f>+D79/C79*100</f>
        <v>137.85473652002807</v>
      </c>
    </row>
    <row r="80" spans="1:5" ht="12.75">
      <c r="A80" s="12">
        <v>24060300</v>
      </c>
      <c r="B80" s="13" t="s">
        <v>56</v>
      </c>
      <c r="C80" s="18">
        <v>52608</v>
      </c>
      <c r="D80" s="18">
        <v>51878.74</v>
      </c>
      <c r="E80" s="20">
        <v>0</v>
      </c>
    </row>
    <row r="81" spans="1:5" ht="89.25">
      <c r="A81" s="70">
        <v>24062200</v>
      </c>
      <c r="B81" s="29" t="s">
        <v>92</v>
      </c>
      <c r="C81" s="18">
        <v>136951</v>
      </c>
      <c r="D81" s="18">
        <v>209437.32</v>
      </c>
      <c r="E81" s="20">
        <v>0</v>
      </c>
    </row>
    <row r="82" spans="1:5" ht="12.75">
      <c r="A82" s="72">
        <v>30000000</v>
      </c>
      <c r="B82" s="73" t="s">
        <v>60</v>
      </c>
      <c r="C82" s="17">
        <f aca="true" t="shared" si="3" ref="C82:D84">C83</f>
        <v>1800</v>
      </c>
      <c r="D82" s="17">
        <f t="shared" si="3"/>
        <v>1800</v>
      </c>
      <c r="E82" s="19">
        <v>0</v>
      </c>
    </row>
    <row r="83" spans="1:5" ht="12.75">
      <c r="A83" s="72">
        <v>31000000</v>
      </c>
      <c r="B83" s="73" t="s">
        <v>94</v>
      </c>
      <c r="C83" s="17">
        <f t="shared" si="3"/>
        <v>1800</v>
      </c>
      <c r="D83" s="17">
        <f t="shared" si="3"/>
        <v>1800</v>
      </c>
      <c r="E83" s="19">
        <v>0</v>
      </c>
    </row>
    <row r="84" spans="1:5" ht="51">
      <c r="A84" s="72">
        <v>31010000</v>
      </c>
      <c r="B84" s="71" t="s">
        <v>95</v>
      </c>
      <c r="C84" s="17">
        <f t="shared" si="3"/>
        <v>1800</v>
      </c>
      <c r="D84" s="17">
        <f t="shared" si="3"/>
        <v>1800</v>
      </c>
      <c r="E84" s="19">
        <v>0</v>
      </c>
    </row>
    <row r="85" spans="1:5" ht="51">
      <c r="A85" s="70">
        <v>31010200</v>
      </c>
      <c r="B85" s="93" t="s">
        <v>93</v>
      </c>
      <c r="C85" s="18">
        <v>1800</v>
      </c>
      <c r="D85" s="18">
        <v>1800</v>
      </c>
      <c r="E85" s="20">
        <v>0</v>
      </c>
    </row>
    <row r="86" spans="1:5" ht="12.75">
      <c r="A86" s="65"/>
      <c r="B86" s="65" t="s">
        <v>98</v>
      </c>
      <c r="C86" s="47">
        <f>+C55+C14+C82</f>
        <v>410592500</v>
      </c>
      <c r="D86" s="47">
        <f>+D55+D14+D82</f>
        <v>314550331.02000004</v>
      </c>
      <c r="E86" s="48">
        <f aca="true" t="shared" si="4" ref="E86:E104">+D86/C86*100</f>
        <v>76.6088837521387</v>
      </c>
    </row>
    <row r="87" spans="1:5" ht="12.75">
      <c r="A87" s="66">
        <v>40000000</v>
      </c>
      <c r="B87" s="49" t="s">
        <v>28</v>
      </c>
      <c r="C87" s="47">
        <f>C88</f>
        <v>87949100</v>
      </c>
      <c r="D87" s="47">
        <f>D88</f>
        <v>65353000</v>
      </c>
      <c r="E87" s="48">
        <f t="shared" si="4"/>
        <v>74.30775300713708</v>
      </c>
    </row>
    <row r="88" spans="1:5" ht="12.75">
      <c r="A88" s="11">
        <v>41000000</v>
      </c>
      <c r="B88" s="10" t="s">
        <v>29</v>
      </c>
      <c r="C88" s="17">
        <f>+C89</f>
        <v>87949100</v>
      </c>
      <c r="D88" s="17">
        <f>+D89</f>
        <v>65353000</v>
      </c>
      <c r="E88" s="19">
        <f t="shared" si="4"/>
        <v>74.30775300713708</v>
      </c>
    </row>
    <row r="89" spans="1:5" ht="12.75">
      <c r="A89" s="11">
        <v>4103000</v>
      </c>
      <c r="B89" s="10" t="s">
        <v>73</v>
      </c>
      <c r="C89" s="17">
        <f>+C91+C92+C90</f>
        <v>87949100</v>
      </c>
      <c r="D89" s="17">
        <f>+D91+D92+D90</f>
        <v>65353000</v>
      </c>
      <c r="E89" s="19">
        <f t="shared" si="4"/>
        <v>74.30775300713708</v>
      </c>
    </row>
    <row r="90" spans="1:5" ht="25.5">
      <c r="A90" s="12">
        <v>41032700</v>
      </c>
      <c r="B90" s="29" t="s">
        <v>132</v>
      </c>
      <c r="C90" s="18"/>
      <c r="D90" s="18">
        <v>142800</v>
      </c>
      <c r="E90" s="31">
        <v>0</v>
      </c>
    </row>
    <row r="91" spans="1:5" ht="12.75">
      <c r="A91" s="38">
        <v>41033900</v>
      </c>
      <c r="B91" s="36" t="s">
        <v>30</v>
      </c>
      <c r="C91" s="18">
        <v>86049100</v>
      </c>
      <c r="D91" s="18">
        <v>63310200</v>
      </c>
      <c r="E91" s="20">
        <f t="shared" si="4"/>
        <v>73.57450571824691</v>
      </c>
    </row>
    <row r="92" spans="1:5" ht="25.5">
      <c r="A92" s="38">
        <v>41034500</v>
      </c>
      <c r="B92" s="29" t="s">
        <v>126</v>
      </c>
      <c r="C92" s="18">
        <v>1900000</v>
      </c>
      <c r="D92" s="18">
        <v>1900000</v>
      </c>
      <c r="E92" s="20">
        <f t="shared" si="4"/>
        <v>100</v>
      </c>
    </row>
    <row r="93" spans="1:5" ht="25.5">
      <c r="A93" s="67"/>
      <c r="B93" s="68" t="s">
        <v>61</v>
      </c>
      <c r="C93" s="47">
        <f>+C86+C87</f>
        <v>498541600</v>
      </c>
      <c r="D93" s="47">
        <f>+D86+D87</f>
        <v>379903331.02000004</v>
      </c>
      <c r="E93" s="48">
        <f t="shared" si="4"/>
        <v>76.20293492458805</v>
      </c>
    </row>
    <row r="94" spans="1:5" ht="12.75">
      <c r="A94" s="11">
        <v>41040000</v>
      </c>
      <c r="B94" s="60" t="s">
        <v>72</v>
      </c>
      <c r="C94" s="17">
        <f>C95</f>
        <v>1636333</v>
      </c>
      <c r="D94" s="17">
        <f>D95</f>
        <v>1227249</v>
      </c>
      <c r="E94" s="19">
        <f t="shared" si="4"/>
        <v>74.99995416580855</v>
      </c>
    </row>
    <row r="95" spans="1:5" ht="38.25">
      <c r="A95" s="12">
        <v>41040200</v>
      </c>
      <c r="B95" s="59" t="s">
        <v>71</v>
      </c>
      <c r="C95" s="18">
        <v>1636333</v>
      </c>
      <c r="D95" s="18">
        <v>1227249</v>
      </c>
      <c r="E95" s="20">
        <f t="shared" si="4"/>
        <v>74.99995416580855</v>
      </c>
    </row>
    <row r="96" spans="1:5" ht="12.75">
      <c r="A96" s="11">
        <v>41050000</v>
      </c>
      <c r="B96" s="37" t="s">
        <v>75</v>
      </c>
      <c r="C96" s="17">
        <f>SUM(C97:C103)</f>
        <v>7214460</v>
      </c>
      <c r="D96" s="17">
        <f>SUM(D97:D103)</f>
        <v>4008986</v>
      </c>
      <c r="E96" s="19">
        <f t="shared" si="4"/>
        <v>55.568760517072654</v>
      </c>
    </row>
    <row r="97" spans="1:5" ht="76.5">
      <c r="A97" s="12">
        <v>41050900</v>
      </c>
      <c r="B97" s="29" t="s">
        <v>133</v>
      </c>
      <c r="C97" s="18">
        <v>3099418</v>
      </c>
      <c r="D97" s="18">
        <v>418841</v>
      </c>
      <c r="E97" s="31">
        <f t="shared" si="4"/>
        <v>13.513537057602425</v>
      </c>
    </row>
    <row r="98" spans="1:5" ht="25.5">
      <c r="A98" s="64" t="s">
        <v>86</v>
      </c>
      <c r="B98" s="61" t="s">
        <v>85</v>
      </c>
      <c r="C98" s="32">
        <v>1215900</v>
      </c>
      <c r="D98" s="32">
        <v>930090</v>
      </c>
      <c r="E98" s="31">
        <f t="shared" si="4"/>
        <v>76.49395509499136</v>
      </c>
    </row>
    <row r="99" spans="1:5" ht="38.25">
      <c r="A99" s="64" t="s">
        <v>88</v>
      </c>
      <c r="B99" s="61" t="s">
        <v>87</v>
      </c>
      <c r="C99" s="32">
        <v>823344</v>
      </c>
      <c r="D99" s="32">
        <v>490752</v>
      </c>
      <c r="E99" s="31">
        <f t="shared" si="4"/>
        <v>59.604733865796064</v>
      </c>
    </row>
    <row r="100" spans="1:5" ht="38.25">
      <c r="A100" s="64" t="s">
        <v>134</v>
      </c>
      <c r="B100" s="29" t="s">
        <v>135</v>
      </c>
      <c r="C100" s="32">
        <v>797601</v>
      </c>
      <c r="D100" s="32">
        <v>797601</v>
      </c>
      <c r="E100" s="20">
        <f t="shared" si="4"/>
        <v>100</v>
      </c>
    </row>
    <row r="101" spans="1:5" ht="38.25">
      <c r="A101" s="97" t="s">
        <v>127</v>
      </c>
      <c r="B101" s="96" t="s">
        <v>128</v>
      </c>
      <c r="C101" s="18">
        <v>168566</v>
      </c>
      <c r="D101" s="18">
        <v>270948</v>
      </c>
      <c r="E101" s="20">
        <f t="shared" si="4"/>
        <v>160.73704068436103</v>
      </c>
    </row>
    <row r="102" spans="1:5" ht="12.75">
      <c r="A102" s="28">
        <v>41053900</v>
      </c>
      <c r="B102" s="29" t="s">
        <v>74</v>
      </c>
      <c r="C102" s="18">
        <v>158731</v>
      </c>
      <c r="D102" s="18">
        <v>124834</v>
      </c>
      <c r="E102" s="20">
        <f t="shared" si="4"/>
        <v>78.64500318148315</v>
      </c>
    </row>
    <row r="103" spans="1:5" ht="38.25">
      <c r="A103" s="28">
        <v>41055000</v>
      </c>
      <c r="B103" s="81" t="s">
        <v>104</v>
      </c>
      <c r="C103" s="18">
        <v>950900</v>
      </c>
      <c r="D103" s="18">
        <v>975920</v>
      </c>
      <c r="E103" s="20">
        <f t="shared" si="4"/>
        <v>102.63119150278683</v>
      </c>
    </row>
    <row r="104" spans="1:5" ht="24" customHeight="1">
      <c r="A104" s="46"/>
      <c r="B104" s="79" t="s">
        <v>77</v>
      </c>
      <c r="C104" s="47">
        <f>C86+C87+C94+C96</f>
        <v>507392393</v>
      </c>
      <c r="D104" s="47">
        <f>D86+D87+D94+D96</f>
        <v>385139566.02000004</v>
      </c>
      <c r="E104" s="48">
        <f t="shared" si="4"/>
        <v>75.90566420257704</v>
      </c>
    </row>
    <row r="105" spans="1:5" ht="12.75">
      <c r="A105" s="75"/>
      <c r="B105" s="76"/>
      <c r="C105" s="77"/>
      <c r="D105" s="77"/>
      <c r="E105" s="78"/>
    </row>
    <row r="106" spans="1:6" ht="27.75" customHeight="1">
      <c r="A106" s="40"/>
      <c r="B106" s="41"/>
      <c r="C106" s="42"/>
      <c r="D106" s="43"/>
      <c r="F106" s="91"/>
    </row>
    <row r="107" spans="1:6" ht="15" customHeight="1">
      <c r="A107" s="51"/>
      <c r="B107" s="41"/>
      <c r="C107" s="39"/>
      <c r="D107" s="39"/>
      <c r="E107" s="39"/>
      <c r="F107" s="91"/>
    </row>
    <row r="108" spans="1:6" ht="18.75" customHeight="1">
      <c r="A108" s="22"/>
      <c r="B108" s="22"/>
      <c r="C108" s="39"/>
      <c r="D108" s="39"/>
      <c r="E108" s="39"/>
      <c r="F108" s="91"/>
    </row>
    <row r="109" spans="1:6" ht="15" customHeight="1">
      <c r="A109" s="22"/>
      <c r="B109" s="22"/>
      <c r="C109" s="39"/>
      <c r="D109" s="39"/>
      <c r="F109" s="91"/>
    </row>
  </sheetData>
  <sheetProtection/>
  <mergeCells count="11">
    <mergeCell ref="A12:A13"/>
    <mergeCell ref="B12:B13"/>
    <mergeCell ref="C1:D1"/>
    <mergeCell ref="C4:F4"/>
    <mergeCell ref="C12:C13"/>
    <mergeCell ref="A7:E7"/>
    <mergeCell ref="A8:E8"/>
    <mergeCell ref="D12:D13"/>
    <mergeCell ref="E12:E13"/>
    <mergeCell ref="A9:E9"/>
    <mergeCell ref="A11:D11"/>
  </mergeCells>
  <hyperlinks>
    <hyperlink ref="B36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28">
      <selection activeCell="A32" sqref="A32"/>
    </sheetView>
  </sheetViews>
  <sheetFormatPr defaultColWidth="9.00390625" defaultRowHeight="12.75"/>
  <cols>
    <col min="1" max="1" width="9.375" style="91" customWidth="1"/>
    <col min="2" max="2" width="58.25390625" style="91" customWidth="1"/>
    <col min="3" max="4" width="14.125" style="91" customWidth="1"/>
    <col min="5" max="5" width="11.75390625" style="91" customWidth="1"/>
    <col min="6" max="6" width="10.75390625" style="91" bestFit="1" customWidth="1"/>
    <col min="7" max="16384" width="9.125" style="91" customWidth="1"/>
  </cols>
  <sheetData>
    <row r="1" spans="1:5" ht="22.5" customHeight="1">
      <c r="A1" s="106" t="s">
        <v>119</v>
      </c>
      <c r="B1" s="106"/>
      <c r="C1" s="107"/>
      <c r="D1" s="107"/>
      <c r="E1" s="57" t="s">
        <v>34</v>
      </c>
    </row>
    <row r="2" spans="1:4" ht="3" customHeight="1" hidden="1">
      <c r="A2" s="22"/>
      <c r="B2" s="3"/>
      <c r="C2" s="22"/>
      <c r="D2" s="22"/>
    </row>
    <row r="3" spans="1:5" ht="12.75" customHeight="1">
      <c r="A3" s="98" t="s">
        <v>31</v>
      </c>
      <c r="B3" s="98" t="s">
        <v>114</v>
      </c>
      <c r="C3" s="100" t="s">
        <v>112</v>
      </c>
      <c r="D3" s="100" t="s">
        <v>136</v>
      </c>
      <c r="E3" s="100" t="s">
        <v>113</v>
      </c>
    </row>
    <row r="4" spans="1:5" ht="78.75" customHeight="1">
      <c r="A4" s="98"/>
      <c r="B4" s="98"/>
      <c r="C4" s="100"/>
      <c r="D4" s="100"/>
      <c r="E4" s="100"/>
    </row>
    <row r="5" spans="1:5" ht="12.75">
      <c r="A5" s="4">
        <v>10000000</v>
      </c>
      <c r="B5" s="5" t="s">
        <v>0</v>
      </c>
      <c r="C5" s="23">
        <f>C6</f>
        <v>180600</v>
      </c>
      <c r="D5" s="23">
        <f>D6</f>
        <v>122463.26000000001</v>
      </c>
      <c r="E5" s="19">
        <f aca="true" t="shared" si="0" ref="E5:E10">+D5/C5*100</f>
        <v>67.80911406423034</v>
      </c>
    </row>
    <row r="6" spans="1:5" ht="12.75">
      <c r="A6" s="6">
        <v>19000000</v>
      </c>
      <c r="B6" s="7" t="s">
        <v>51</v>
      </c>
      <c r="C6" s="24">
        <f>C7</f>
        <v>180600</v>
      </c>
      <c r="D6" s="24">
        <f>D7</f>
        <v>122463.26000000001</v>
      </c>
      <c r="E6" s="19">
        <f t="shared" si="0"/>
        <v>67.80911406423034</v>
      </c>
    </row>
    <row r="7" spans="1:5" ht="12.75">
      <c r="A7" s="6">
        <v>19010000</v>
      </c>
      <c r="B7" s="7" t="s">
        <v>20</v>
      </c>
      <c r="C7" s="24">
        <f>SUM(C8:C9)</f>
        <v>180600</v>
      </c>
      <c r="D7" s="24">
        <f>SUM(D8:D9)</f>
        <v>122463.26000000001</v>
      </c>
      <c r="E7" s="19">
        <f t="shared" si="0"/>
        <v>67.80911406423034</v>
      </c>
    </row>
    <row r="8" spans="1:5" ht="51">
      <c r="A8" s="62">
        <v>19010100</v>
      </c>
      <c r="B8" s="74" t="s">
        <v>89</v>
      </c>
      <c r="C8" s="25">
        <v>20900</v>
      </c>
      <c r="D8" s="25">
        <v>14866.99</v>
      </c>
      <c r="E8" s="20">
        <f t="shared" si="0"/>
        <v>71.13392344497608</v>
      </c>
    </row>
    <row r="9" spans="1:5" ht="38.25">
      <c r="A9" s="62">
        <v>19010300</v>
      </c>
      <c r="B9" s="74" t="s">
        <v>35</v>
      </c>
      <c r="C9" s="25">
        <v>159700</v>
      </c>
      <c r="D9" s="25">
        <v>107596.27</v>
      </c>
      <c r="E9" s="20">
        <f t="shared" si="0"/>
        <v>67.37399499060739</v>
      </c>
    </row>
    <row r="10" spans="1:5" ht="12.75">
      <c r="A10" s="4">
        <v>20000000</v>
      </c>
      <c r="B10" s="5" t="s">
        <v>21</v>
      </c>
      <c r="C10" s="23">
        <f>C11+C14</f>
        <v>5056640</v>
      </c>
      <c r="D10" s="23">
        <f>D11+D14</f>
        <v>3617252.6599999997</v>
      </c>
      <c r="E10" s="19">
        <f t="shared" si="0"/>
        <v>71.53470802746486</v>
      </c>
    </row>
    <row r="11" spans="1:5" ht="12.75">
      <c r="A11" s="4">
        <v>24000000</v>
      </c>
      <c r="B11" s="5" t="s">
        <v>57</v>
      </c>
      <c r="C11" s="24">
        <f>C12</f>
        <v>0</v>
      </c>
      <c r="D11" s="24">
        <f>D12</f>
        <v>9590.63</v>
      </c>
      <c r="E11" s="19">
        <v>0</v>
      </c>
    </row>
    <row r="12" spans="1:5" ht="12.75">
      <c r="A12" s="4">
        <v>24060000</v>
      </c>
      <c r="B12" s="5" t="s">
        <v>52</v>
      </c>
      <c r="C12" s="27">
        <f>C13</f>
        <v>0</v>
      </c>
      <c r="D12" s="27">
        <f>D13</f>
        <v>9590.63</v>
      </c>
      <c r="E12" s="19">
        <v>0</v>
      </c>
    </row>
    <row r="13" spans="1:5" ht="38.25">
      <c r="A13" s="63">
        <v>24062100</v>
      </c>
      <c r="B13" s="74" t="s">
        <v>90</v>
      </c>
      <c r="C13" s="26">
        <v>0</v>
      </c>
      <c r="D13" s="26">
        <v>9590.63</v>
      </c>
      <c r="E13" s="20">
        <v>0</v>
      </c>
    </row>
    <row r="14" spans="1:5" ht="12.75">
      <c r="A14" s="4">
        <v>25000000</v>
      </c>
      <c r="B14" s="5" t="s">
        <v>36</v>
      </c>
      <c r="C14" s="27">
        <f>C15+C20</f>
        <v>5056640</v>
      </c>
      <c r="D14" s="27">
        <f>D15+D20</f>
        <v>3607662.03</v>
      </c>
      <c r="E14" s="19">
        <f>+D14/C14*100</f>
        <v>71.3450439422225</v>
      </c>
    </row>
    <row r="15" spans="1:5" ht="25.5">
      <c r="A15" s="4">
        <v>25010000</v>
      </c>
      <c r="B15" s="5" t="s">
        <v>26</v>
      </c>
      <c r="C15" s="27">
        <f>C16+C19+C18</f>
        <v>5056640</v>
      </c>
      <c r="D15" s="27">
        <f>D16+D19+D18+D17</f>
        <v>3091432.36</v>
      </c>
      <c r="E15" s="19">
        <f>+D15/C15*100</f>
        <v>61.13609748765979</v>
      </c>
    </row>
    <row r="16" spans="1:5" ht="25.5">
      <c r="A16" s="2">
        <v>25010100</v>
      </c>
      <c r="B16" s="1" t="s">
        <v>38</v>
      </c>
      <c r="C16" s="26">
        <v>4871577</v>
      </c>
      <c r="D16" s="26">
        <v>2937868.98</v>
      </c>
      <c r="E16" s="20">
        <f>+D16/C16*100</f>
        <v>60.30632339384145</v>
      </c>
    </row>
    <row r="17" spans="1:5" ht="25.5">
      <c r="A17" s="2">
        <v>25010200</v>
      </c>
      <c r="B17" s="29" t="s">
        <v>76</v>
      </c>
      <c r="C17" s="26">
        <v>0</v>
      </c>
      <c r="D17" s="26">
        <v>10444.02</v>
      </c>
      <c r="E17" s="20">
        <v>0</v>
      </c>
    </row>
    <row r="18" spans="1:5" ht="30" customHeight="1">
      <c r="A18" s="28">
        <v>25010300</v>
      </c>
      <c r="B18" s="29" t="s">
        <v>96</v>
      </c>
      <c r="C18" s="26">
        <v>185063</v>
      </c>
      <c r="D18" s="26">
        <v>120383.54</v>
      </c>
      <c r="E18" s="20">
        <f>+D18/C18*100</f>
        <v>65.05003161085683</v>
      </c>
    </row>
    <row r="19" spans="1:5" ht="25.5">
      <c r="A19" s="2">
        <v>25010400</v>
      </c>
      <c r="B19" s="1" t="s">
        <v>39</v>
      </c>
      <c r="C19" s="26">
        <v>0</v>
      </c>
      <c r="D19" s="26">
        <v>22735.82</v>
      </c>
      <c r="E19" s="20">
        <v>0</v>
      </c>
    </row>
    <row r="20" spans="1:5" ht="12.75">
      <c r="A20" s="4">
        <v>25020000</v>
      </c>
      <c r="B20" s="5" t="s">
        <v>58</v>
      </c>
      <c r="C20" s="27">
        <f>C21+C22</f>
        <v>0</v>
      </c>
      <c r="D20" s="27">
        <f>D21+D22</f>
        <v>516229.67</v>
      </c>
      <c r="E20" s="19">
        <v>0</v>
      </c>
    </row>
    <row r="21" spans="1:5" ht="12.75">
      <c r="A21" s="2">
        <v>25020100</v>
      </c>
      <c r="B21" s="1" t="s">
        <v>37</v>
      </c>
      <c r="C21" s="26">
        <v>0</v>
      </c>
      <c r="D21" s="26">
        <v>516229.67</v>
      </c>
      <c r="E21" s="20">
        <v>0</v>
      </c>
    </row>
    <row r="22" spans="1:5" ht="76.5">
      <c r="A22" s="2">
        <v>25020200</v>
      </c>
      <c r="B22" s="29" t="s">
        <v>121</v>
      </c>
      <c r="C22" s="26">
        <v>0</v>
      </c>
      <c r="D22" s="26">
        <v>0</v>
      </c>
      <c r="E22" s="20">
        <v>0</v>
      </c>
    </row>
    <row r="23" spans="1:5" ht="12.75">
      <c r="A23" s="4">
        <v>30000000</v>
      </c>
      <c r="B23" s="84" t="s">
        <v>106</v>
      </c>
      <c r="C23" s="27">
        <f aca="true" t="shared" si="1" ref="C23:D25">C24</f>
        <v>4300</v>
      </c>
      <c r="D23" s="27">
        <f t="shared" si="1"/>
        <v>381269.46</v>
      </c>
      <c r="E23" s="19">
        <f aca="true" t="shared" si="2" ref="E23:E30">+D23/C23*100</f>
        <v>8866.731627906976</v>
      </c>
    </row>
    <row r="24" spans="1:5" ht="12.75">
      <c r="A24" s="4">
        <v>33000000</v>
      </c>
      <c r="B24" s="84" t="s">
        <v>107</v>
      </c>
      <c r="C24" s="27">
        <f t="shared" si="1"/>
        <v>4300</v>
      </c>
      <c r="D24" s="27">
        <f t="shared" si="1"/>
        <v>381269.46</v>
      </c>
      <c r="E24" s="19">
        <f t="shared" si="2"/>
        <v>8866.731627906976</v>
      </c>
    </row>
    <row r="25" spans="1:5" ht="12.75">
      <c r="A25" s="4">
        <v>33010000</v>
      </c>
      <c r="B25" s="84" t="s">
        <v>108</v>
      </c>
      <c r="C25" s="27">
        <f t="shared" si="1"/>
        <v>4300</v>
      </c>
      <c r="D25" s="27">
        <f t="shared" si="1"/>
        <v>381269.46</v>
      </c>
      <c r="E25" s="19">
        <f t="shared" si="2"/>
        <v>8866.731627906976</v>
      </c>
    </row>
    <row r="26" spans="1:5" ht="51">
      <c r="A26" s="2">
        <v>33010100</v>
      </c>
      <c r="B26" s="83" t="s">
        <v>109</v>
      </c>
      <c r="C26" s="26">
        <v>4300</v>
      </c>
      <c r="D26" s="26">
        <v>381269.46</v>
      </c>
      <c r="E26" s="20">
        <f t="shared" si="2"/>
        <v>8866.731627906976</v>
      </c>
    </row>
    <row r="27" spans="1:5" ht="12.75">
      <c r="A27" s="4">
        <v>50000000</v>
      </c>
      <c r="B27" s="5" t="s">
        <v>27</v>
      </c>
      <c r="C27" s="27">
        <f>C28</f>
        <v>39500</v>
      </c>
      <c r="D27" s="27">
        <f>D28</f>
        <v>256480.03</v>
      </c>
      <c r="E27" s="30">
        <f t="shared" si="2"/>
        <v>649.3165316455696</v>
      </c>
    </row>
    <row r="28" spans="1:5" ht="38.25">
      <c r="A28" s="2">
        <v>50110000</v>
      </c>
      <c r="B28" s="1" t="s">
        <v>59</v>
      </c>
      <c r="C28" s="26">
        <v>39500</v>
      </c>
      <c r="D28" s="26">
        <v>256480.03</v>
      </c>
      <c r="E28" s="31">
        <f t="shared" si="2"/>
        <v>649.3165316455696</v>
      </c>
    </row>
    <row r="29" spans="1:5" ht="12.75">
      <c r="A29" s="69"/>
      <c r="B29" s="65" t="s">
        <v>98</v>
      </c>
      <c r="C29" s="53">
        <f>C5+C10+C27+C23</f>
        <v>5281040</v>
      </c>
      <c r="D29" s="53">
        <f>D5+D10+D27+D23</f>
        <v>4377465.41</v>
      </c>
      <c r="E29" s="54">
        <f t="shared" si="2"/>
        <v>82.89021499553118</v>
      </c>
    </row>
    <row r="30" spans="1:5" ht="14.25">
      <c r="A30" s="55"/>
      <c r="B30" s="56" t="s">
        <v>77</v>
      </c>
      <c r="C30" s="53">
        <f>+C29</f>
        <v>5281040</v>
      </c>
      <c r="D30" s="53">
        <f>+D29</f>
        <v>4377465.41</v>
      </c>
      <c r="E30" s="54">
        <f t="shared" si="2"/>
        <v>82.89021499553118</v>
      </c>
    </row>
    <row r="34" spans="1:5" ht="12.75">
      <c r="A34" s="40" t="s">
        <v>117</v>
      </c>
      <c r="B34" s="41"/>
      <c r="C34" s="42"/>
      <c r="D34" s="43" t="s">
        <v>118</v>
      </c>
      <c r="E34" s="8"/>
    </row>
    <row r="35" spans="1:5" ht="12.75">
      <c r="A35" s="40"/>
      <c r="B35" s="41"/>
      <c r="C35" s="42"/>
      <c r="D35" s="43"/>
      <c r="E35" s="8"/>
    </row>
    <row r="36" spans="1:5" ht="17.25" customHeight="1">
      <c r="A36" s="51" t="s">
        <v>78</v>
      </c>
      <c r="B36" s="41"/>
      <c r="C36" s="39"/>
      <c r="D36" s="39"/>
      <c r="E36" s="39"/>
    </row>
    <row r="37" spans="1:5" ht="12.75">
      <c r="A37" s="22" t="s">
        <v>79</v>
      </c>
      <c r="B37" s="22"/>
      <c r="C37" s="39"/>
      <c r="D37" s="39"/>
      <c r="E37" s="39"/>
    </row>
    <row r="38" spans="1:5" ht="12.75">
      <c r="A38" s="22" t="s">
        <v>80</v>
      </c>
      <c r="B38" s="22"/>
      <c r="C38" s="39"/>
      <c r="D38" s="39" t="s">
        <v>97</v>
      </c>
      <c r="E38" s="8"/>
    </row>
  </sheetData>
  <sheetProtection/>
  <mergeCells count="6">
    <mergeCell ref="A1:D1"/>
    <mergeCell ref="E3:E4"/>
    <mergeCell ref="A3:A4"/>
    <mergeCell ref="B3:B4"/>
    <mergeCell ref="C3:C4"/>
    <mergeCell ref="D3:D4"/>
  </mergeCells>
  <conditionalFormatting sqref="C6:D9 C11:D28">
    <cfRule type="expression" priority="1" dxfId="1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2021-11-22T12:28:49Z</cp:lastPrinted>
  <dcterms:created xsi:type="dcterms:W3CDTF">2015-04-15T06:48:28Z</dcterms:created>
  <dcterms:modified xsi:type="dcterms:W3CDTF">2021-11-22T12:29:42Z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